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ģendai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<sst xmlns="http://schemas.openxmlformats.org/spreadsheetml/2006/main" count="41" uniqueCount="40">
  <si>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Rallijsprints Sarma 2008</t>
  </si>
  <si>
    <t>1. Aplis / Leg 1</t>
  </si>
  <si>
    <t>Maršruta karte / Timetable</t>
  </si>
  <si>
    <t>LK/PS</t>
  </si>
  <si>
    <t>Vietas nosaukums</t>
  </si>
  <si>
    <t>PS km</t>
  </si>
  <si>
    <t>Pārbrauciens</t>
  </si>
  <si>
    <t>Dist.kopā</t>
  </si>
  <si>
    <t>Vid.ātrums</t>
  </si>
  <si>
    <t>Laika norma</t>
  </si>
  <si>
    <t>1 a/m Laiks</t>
  </si>
  <si>
    <t>TC/SS</t>
  </si>
  <si>
    <t>Location</t>
  </si>
  <si>
    <t>SS km</t>
  </si>
  <si>
    <t>Liasion km</t>
  </si>
  <si>
    <t>Total dist.</t>
  </si>
  <si>
    <t>Aver. Speed</t>
  </si>
  <si>
    <t>Target time</t>
  </si>
  <si>
    <t>First car due</t>
  </si>
  <si>
    <t xml:space="preserve"> 1 SEKCIJA/ SECTION 1</t>
  </si>
  <si>
    <t>SS 1</t>
  </si>
  <si>
    <t>SS 2</t>
  </si>
  <si>
    <t>SS 3</t>
  </si>
  <si>
    <t>3A</t>
  </si>
  <si>
    <t>Auto-Moto - Regroup in</t>
  </si>
  <si>
    <t>1 SEKCIJA/ SECTION 1</t>
  </si>
  <si>
    <t>2 SEKCIJA/ SECTION 2</t>
  </si>
  <si>
    <t>3B</t>
  </si>
  <si>
    <t>Auto-Moto - Regroup out/          service in</t>
  </si>
  <si>
    <t>SP A</t>
  </si>
  <si>
    <t>Service park Auto-Moto</t>
  </si>
  <si>
    <t xml:space="preserve">3C </t>
  </si>
  <si>
    <t>Auto-Moto - service out</t>
  </si>
  <si>
    <t>SS 4</t>
  </si>
  <si>
    <t>SS 5</t>
  </si>
  <si>
    <t>SS 6</t>
  </si>
  <si>
    <t>6A</t>
  </si>
  <si>
    <t>Auto-Moto - Rally finish</t>
  </si>
  <si>
    <t>Rallijs kopā/Rally Total:</t>
  </si>
  <si>
    <t xml:space="preserve">Distance uzmērīta ar a/m AUDI 80 uzstādītu elektronisko odometru "Terratrip 202". Odometra kontrolmērījums uz valsts autoceļa P27 SMILTENE-VELĒNA-GULBENE posmā starp 54 un 59 kilometru rādītājiem bija 5.00km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</si>
</sst>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\-MMM\-YY"/>
    <numFmt numFmtId="167" formatCode="HH:MM"/>
    <numFmt numFmtId="168" formatCode="0%"/>
    <numFmt numFmtId="169" formatCode="\(0.00\)"/>
  </numFmts>
  <fonts count="10">
    <font>
      <sz val="10"/>
      <name val="Arial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u val="single"/>
      <sz val="12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9" fillId="0" borderId="8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3" borderId="11" xfId="0" applyFont="1" applyFill="1" applyBorder="1" applyAlignment="1">
      <alignment horizontal="center" vertical="center"/>
    </xf>
    <xf numFmtId="164" fontId="2" fillId="3" borderId="9" xfId="0" applyFont="1" applyFill="1" applyBorder="1" applyAlignment="1">
      <alignment horizontal="center" vertical="center"/>
    </xf>
    <xf numFmtId="169" fontId="2" fillId="3" borderId="9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7" fontId="2" fillId="3" borderId="10" xfId="0" applyNumberFormat="1" applyFont="1" applyFill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"/>
  <sheetViews>
    <sheetView tabSelected="1" zoomScale="75" zoomScaleNormal="75" zoomScaleSheetLayoutView="50" workbookViewId="0" topLeftCell="A1">
      <selection activeCell="D24" sqref="D24"/>
    </sheetView>
  </sheetViews>
  <sheetFormatPr defaultColWidth="9.140625" defaultRowHeight="12.75"/>
  <cols>
    <col min="1" max="1" width="6.140625" style="1" customWidth="1"/>
    <col min="2" max="2" width="28.7109375" style="1" customWidth="1"/>
    <col min="3" max="3" width="10.421875" style="2" customWidth="1"/>
    <col min="4" max="5" width="12.28125" style="2" customWidth="1"/>
    <col min="6" max="6" width="13.421875" style="2" customWidth="1"/>
    <col min="7" max="7" width="10.57421875" style="1" customWidth="1"/>
    <col min="8" max="8" width="11.8515625" style="1" customWidth="1"/>
    <col min="9" max="9" width="6.421875" style="1" customWidth="1"/>
    <col min="10" max="247" width="9.140625" style="3" customWidth="1"/>
    <col min="248" max="16384" width="9.140625" style="4" customWidth="1"/>
  </cols>
  <sheetData>
    <row r="2" spans="4:5" ht="15">
      <c r="D2" s="5" t="s">
        <v>0</v>
      </c>
      <c r="E2" s="5"/>
    </row>
    <row r="3" spans="4:5" ht="15">
      <c r="D3" s="6" t="s">
        <v>1</v>
      </c>
      <c r="E3" s="6"/>
    </row>
    <row r="4" spans="2:5" ht="15">
      <c r="B4" s="7">
        <v>39481</v>
      </c>
      <c r="D4" s="5" t="s">
        <v>2</v>
      </c>
      <c r="E4" s="5"/>
    </row>
    <row r="5" spans="1:9" ht="12.75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H5" s="12" t="s">
        <v>10</v>
      </c>
      <c r="I5" s="13"/>
    </row>
    <row r="6" spans="1:9" ht="12.7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7" t="s">
        <v>17</v>
      </c>
      <c r="H6" s="18" t="s">
        <v>18</v>
      </c>
      <c r="I6" s="13"/>
    </row>
    <row r="7" spans="1:9" ht="3.75" customHeight="1">
      <c r="A7" s="19"/>
      <c r="B7" s="19"/>
      <c r="C7" s="20"/>
      <c r="D7" s="20"/>
      <c r="E7" s="20"/>
      <c r="F7" s="20"/>
      <c r="G7" s="19"/>
      <c r="H7" s="19"/>
      <c r="I7" s="19"/>
    </row>
    <row r="8" spans="1:9" ht="15">
      <c r="A8" s="19"/>
      <c r="B8" s="21" t="s">
        <v>19</v>
      </c>
      <c r="C8" s="20"/>
      <c r="D8" s="20"/>
      <c r="E8" s="20"/>
      <c r="F8" s="20"/>
      <c r="G8" s="19"/>
      <c r="H8" s="19"/>
      <c r="I8" s="19"/>
    </row>
    <row r="9" spans="1:9" ht="15">
      <c r="A9" s="1">
        <v>0</v>
      </c>
      <c r="H9" s="22">
        <v>0.41666666666666663</v>
      </c>
      <c r="I9" s="23"/>
    </row>
    <row r="10" spans="1:9" ht="15">
      <c r="A10" s="1">
        <v>1</v>
      </c>
      <c r="D10" s="2">
        <v>6.55</v>
      </c>
      <c r="E10" s="2">
        <f>D10</f>
        <v>6.55</v>
      </c>
      <c r="F10" s="2">
        <f>D10*3600/(9*60)</f>
        <v>43.666666666666664</v>
      </c>
      <c r="G10" s="23">
        <v>0.0062499999999999995</v>
      </c>
      <c r="H10" s="24">
        <f>H9+G10</f>
        <v>0.4229166666666666</v>
      </c>
      <c r="I10" s="25"/>
    </row>
    <row r="11" spans="1:256" s="29" customFormat="1" ht="15">
      <c r="A11" s="26" t="s">
        <v>20</v>
      </c>
      <c r="B11" s="26"/>
      <c r="C11" s="5">
        <v>7.35</v>
      </c>
      <c r="D11" s="5"/>
      <c r="E11" s="5"/>
      <c r="F11" s="5"/>
      <c r="G11" s="27">
        <v>0.0020833333333333333</v>
      </c>
      <c r="H11" s="24">
        <f>H10+G11</f>
        <v>0.42499999999999993</v>
      </c>
      <c r="I11" s="28"/>
      <c r="IN11" s="4"/>
      <c r="IO11" s="4"/>
      <c r="IP11" s="4"/>
      <c r="IQ11" s="4"/>
      <c r="IR11" s="4"/>
      <c r="IS11" s="4"/>
      <c r="IT11" s="4"/>
      <c r="IU11" s="4"/>
      <c r="IV11" s="4"/>
    </row>
    <row r="12" spans="1:9" ht="15">
      <c r="A12" s="1">
        <v>2</v>
      </c>
      <c r="D12" s="2">
        <f>34.26-C11</f>
        <v>26.909999999999997</v>
      </c>
      <c r="E12" s="2">
        <f>C11+D12</f>
        <v>34.26</v>
      </c>
      <c r="F12" s="2">
        <f>E12*3600/(31*60)</f>
        <v>66.30967741935484</v>
      </c>
      <c r="G12" s="23">
        <v>0.021527777777777778</v>
      </c>
      <c r="H12" s="24">
        <f>H11+G12</f>
        <v>0.4465277777777777</v>
      </c>
      <c r="I12" s="25"/>
    </row>
    <row r="13" spans="1:256" s="29" customFormat="1" ht="15">
      <c r="A13" s="26" t="s">
        <v>21</v>
      </c>
      <c r="B13" s="26"/>
      <c r="C13" s="5">
        <v>13.96</v>
      </c>
      <c r="D13" s="5"/>
      <c r="E13" s="5"/>
      <c r="F13" s="5"/>
      <c r="G13" s="27">
        <v>0.0020833333333333333</v>
      </c>
      <c r="H13" s="24">
        <f>H12+G13</f>
        <v>0.448611111111111</v>
      </c>
      <c r="I13" s="28"/>
      <c r="IN13" s="4"/>
      <c r="IO13" s="4"/>
      <c r="IP13" s="4"/>
      <c r="IQ13" s="4"/>
      <c r="IR13" s="4"/>
      <c r="IS13" s="4"/>
      <c r="IT13" s="4"/>
      <c r="IU13" s="4"/>
      <c r="IV13" s="4"/>
    </row>
    <row r="14" spans="1:9" ht="15">
      <c r="A14" s="1">
        <v>3</v>
      </c>
      <c r="D14" s="2">
        <f>38.41-C13</f>
        <v>24.449999999999996</v>
      </c>
      <c r="E14" s="2">
        <f>D14+C13</f>
        <v>38.41</v>
      </c>
      <c r="F14" s="2">
        <f>E14*3600/(35*60)</f>
        <v>65.84571428571428</v>
      </c>
      <c r="G14" s="23">
        <v>0.024305555555555556</v>
      </c>
      <c r="H14" s="24">
        <f>H13+G14</f>
        <v>0.4729166666666666</v>
      </c>
      <c r="I14" s="25"/>
    </row>
    <row r="15" spans="1:256" s="29" customFormat="1" ht="15">
      <c r="A15" s="26" t="s">
        <v>22</v>
      </c>
      <c r="B15" s="26"/>
      <c r="C15" s="5">
        <v>8.41</v>
      </c>
      <c r="D15" s="5"/>
      <c r="E15" s="5"/>
      <c r="F15" s="5"/>
      <c r="G15" s="27">
        <v>0.0020833333333333333</v>
      </c>
      <c r="H15" s="24">
        <f>H14+G15</f>
        <v>0.4749999999999999</v>
      </c>
      <c r="I15" s="28"/>
      <c r="IN15" s="4"/>
      <c r="IO15" s="4"/>
      <c r="IP15" s="4"/>
      <c r="IQ15" s="4"/>
      <c r="IR15" s="4"/>
      <c r="IS15" s="4"/>
      <c r="IT15" s="4"/>
      <c r="IU15" s="4"/>
      <c r="IV15" s="4"/>
    </row>
    <row r="16" spans="1:9" ht="15">
      <c r="A16" s="1" t="s">
        <v>23</v>
      </c>
      <c r="B16" s="1" t="s">
        <v>24</v>
      </c>
      <c r="D16" s="2">
        <f>25.03-C15</f>
        <v>16.62</v>
      </c>
      <c r="E16" s="2">
        <f>D16+C15</f>
        <v>25.03</v>
      </c>
      <c r="F16" s="2">
        <f>E16*3600/(25*60)</f>
        <v>60.072</v>
      </c>
      <c r="G16" s="23">
        <v>0.017361111111111112</v>
      </c>
      <c r="H16" s="24">
        <f>H15+G16</f>
        <v>0.492361111111111</v>
      </c>
      <c r="I16" s="25"/>
    </row>
    <row r="17" spans="2:9" ht="15">
      <c r="B17" s="30" t="s">
        <v>25</v>
      </c>
      <c r="C17" s="31">
        <f>SUM(C9:C16)</f>
        <v>29.720000000000002</v>
      </c>
      <c r="D17" s="31">
        <f>SUM(D9:D16)</f>
        <v>74.52999999999999</v>
      </c>
      <c r="E17" s="31">
        <f>SUM(E9:E16)</f>
        <v>104.24999999999999</v>
      </c>
      <c r="F17" s="32"/>
      <c r="G17" s="33">
        <f>SUM(G10:G16)</f>
        <v>0.07569444444444445</v>
      </c>
      <c r="H17" s="24"/>
      <c r="I17" s="25"/>
    </row>
    <row r="18" spans="2:9" ht="3.75" customHeight="1">
      <c r="B18" s="13"/>
      <c r="C18" s="20"/>
      <c r="D18" s="20"/>
      <c r="E18" s="20"/>
      <c r="F18" s="34"/>
      <c r="G18" s="34"/>
      <c r="H18" s="35"/>
      <c r="I18" s="25"/>
    </row>
    <row r="19" spans="2:9" ht="15">
      <c r="B19" s="21" t="s">
        <v>26</v>
      </c>
      <c r="G19" s="36"/>
      <c r="H19" s="22"/>
      <c r="I19" s="23"/>
    </row>
    <row r="20" spans="1:9" ht="29.25">
      <c r="A20" s="1" t="s">
        <v>27</v>
      </c>
      <c r="B20" s="37" t="s">
        <v>28</v>
      </c>
      <c r="D20" s="2">
        <v>0.07</v>
      </c>
      <c r="F20" s="3"/>
      <c r="G20" s="23">
        <v>0.006944444444444444</v>
      </c>
      <c r="H20" s="22">
        <f>H16+G20</f>
        <v>0.49930555555555545</v>
      </c>
      <c r="I20" s="23"/>
    </row>
    <row r="21" spans="1:9" ht="15">
      <c r="A21" s="38" t="s">
        <v>29</v>
      </c>
      <c r="B21" s="39" t="s">
        <v>30</v>
      </c>
      <c r="C21" s="40">
        <f>SUM(C11:C16)</f>
        <v>29.720000000000002</v>
      </c>
      <c r="D21" s="40">
        <f>SUM(D10:D16)+D20</f>
        <v>74.59999999999998</v>
      </c>
      <c r="E21" s="40">
        <f>SUM(E9:E16)</f>
        <v>104.24999999999999</v>
      </c>
      <c r="F21" s="41"/>
      <c r="G21" s="42">
        <v>0.027777777777777776</v>
      </c>
      <c r="H21" s="22"/>
      <c r="I21" s="3"/>
    </row>
    <row r="22" spans="1:9" ht="15">
      <c r="A22" s="1" t="s">
        <v>31</v>
      </c>
      <c r="B22" s="1" t="s">
        <v>32</v>
      </c>
      <c r="G22" s="23"/>
      <c r="H22" s="22">
        <f>H20+G21</f>
        <v>0.5270833333333332</v>
      </c>
      <c r="I22" s="23"/>
    </row>
    <row r="23" spans="1:9" ht="15">
      <c r="A23" s="1">
        <v>4</v>
      </c>
      <c r="D23" s="2">
        <v>7.57</v>
      </c>
      <c r="E23" s="2">
        <f>D23</f>
        <v>7.57</v>
      </c>
      <c r="F23" s="2">
        <f>E23*3600/(11*60)</f>
        <v>41.29090909090909</v>
      </c>
      <c r="G23" s="23">
        <v>0.007638888888888889</v>
      </c>
      <c r="H23" s="22">
        <f>H22+G23</f>
        <v>0.5347222222222221</v>
      </c>
      <c r="I23" s="25"/>
    </row>
    <row r="24" spans="1:256" s="29" customFormat="1" ht="15">
      <c r="A24" s="26" t="s">
        <v>33</v>
      </c>
      <c r="B24" s="26"/>
      <c r="C24" s="5">
        <v>7.35</v>
      </c>
      <c r="D24" s="5"/>
      <c r="E24" s="5"/>
      <c r="F24" s="5"/>
      <c r="G24" s="27">
        <v>0.0020833333333333333</v>
      </c>
      <c r="H24" s="22">
        <f>H23+G24</f>
        <v>0.5368055555555554</v>
      </c>
      <c r="I24" s="28"/>
      <c r="IN24" s="4"/>
      <c r="IO24" s="4"/>
      <c r="IP24" s="4"/>
      <c r="IQ24" s="4"/>
      <c r="IR24" s="4"/>
      <c r="IS24" s="4"/>
      <c r="IT24" s="4"/>
      <c r="IU24" s="4"/>
      <c r="IV24" s="4"/>
    </row>
    <row r="25" spans="1:9" ht="15">
      <c r="A25" s="1">
        <v>5</v>
      </c>
      <c r="D25" s="2">
        <f>34.26-C24</f>
        <v>26.909999999999997</v>
      </c>
      <c r="E25" s="2">
        <f>D25+C24</f>
        <v>34.26</v>
      </c>
      <c r="F25" s="2">
        <f>E25*3600/(31*60)</f>
        <v>66.30967741935484</v>
      </c>
      <c r="G25" s="23">
        <v>0.021527777777777778</v>
      </c>
      <c r="H25" s="22">
        <f>H24+G25</f>
        <v>0.5583333333333332</v>
      </c>
      <c r="I25" s="25"/>
    </row>
    <row r="26" spans="1:256" s="29" customFormat="1" ht="15">
      <c r="A26" s="26" t="s">
        <v>34</v>
      </c>
      <c r="B26" s="26"/>
      <c r="C26" s="5">
        <v>13.96</v>
      </c>
      <c r="D26" s="5"/>
      <c r="E26" s="5"/>
      <c r="F26" s="5"/>
      <c r="G26" s="27">
        <v>0.0020833333333333333</v>
      </c>
      <c r="H26" s="22">
        <f>H25+G26</f>
        <v>0.5604166666666666</v>
      </c>
      <c r="I26" s="28"/>
      <c r="IN26" s="4"/>
      <c r="IO26" s="4"/>
      <c r="IP26" s="4"/>
      <c r="IQ26" s="4"/>
      <c r="IR26" s="4"/>
      <c r="IS26" s="4"/>
      <c r="IT26" s="4"/>
      <c r="IU26" s="4"/>
      <c r="IV26" s="4"/>
    </row>
    <row r="27" spans="1:9" ht="15">
      <c r="A27" s="1">
        <v>6</v>
      </c>
      <c r="D27" s="2">
        <f>38.41-C26</f>
        <v>24.449999999999996</v>
      </c>
      <c r="E27" s="2">
        <f>D27+C26</f>
        <v>38.41</v>
      </c>
      <c r="F27" s="2">
        <f>E27*3600/(35*60)</f>
        <v>65.84571428571428</v>
      </c>
      <c r="G27" s="23">
        <v>0.024305555555555556</v>
      </c>
      <c r="H27" s="22">
        <f>H26+G27</f>
        <v>0.5847222222222221</v>
      </c>
      <c r="I27" s="25"/>
    </row>
    <row r="28" spans="1:256" s="29" customFormat="1" ht="15">
      <c r="A28" s="26" t="s">
        <v>35</v>
      </c>
      <c r="B28" s="26"/>
      <c r="C28" s="5">
        <v>8.41</v>
      </c>
      <c r="D28" s="5"/>
      <c r="E28" s="5"/>
      <c r="F28" s="5"/>
      <c r="G28" s="27">
        <v>0.0020833333333333333</v>
      </c>
      <c r="H28" s="22">
        <f>H27+G28</f>
        <v>0.5868055555555555</v>
      </c>
      <c r="I28" s="28"/>
      <c r="IN28" s="4"/>
      <c r="IO28" s="4"/>
      <c r="IP28" s="4"/>
      <c r="IQ28" s="4"/>
      <c r="IR28" s="4"/>
      <c r="IS28" s="4"/>
      <c r="IT28" s="4"/>
      <c r="IU28" s="4"/>
      <c r="IV28" s="4"/>
    </row>
    <row r="29" spans="1:9" ht="15">
      <c r="A29" s="1" t="s">
        <v>36</v>
      </c>
      <c r="B29" s="1" t="s">
        <v>37</v>
      </c>
      <c r="D29" s="2">
        <f>25.03-C28</f>
        <v>16.62</v>
      </c>
      <c r="E29" s="2">
        <f>D29+C28</f>
        <v>25.03</v>
      </c>
      <c r="F29" s="2">
        <f>E29*3600/(25*60)</f>
        <v>60.072</v>
      </c>
      <c r="G29" s="23">
        <v>0.017361111111111112</v>
      </c>
      <c r="H29" s="22">
        <f>H28+G29</f>
        <v>0.6041666666666666</v>
      </c>
      <c r="I29" s="25"/>
    </row>
    <row r="30" spans="2:9" ht="15">
      <c r="B30" s="30" t="s">
        <v>26</v>
      </c>
      <c r="C30" s="31">
        <f>SUM(C22:C29)</f>
        <v>29.720000000000002</v>
      </c>
      <c r="D30" s="31">
        <f>SUM(D22:D29)</f>
        <v>75.54999999999998</v>
      </c>
      <c r="E30" s="31">
        <f>SUM(E23:E29)</f>
        <v>105.26999999999998</v>
      </c>
      <c r="F30" s="32"/>
      <c r="G30" s="33">
        <f>SUM(G20:G29)</f>
        <v>0.11180555555555557</v>
      </c>
      <c r="H30" s="25"/>
      <c r="I30" s="25"/>
    </row>
    <row r="31" ht="5.25" customHeight="1"/>
    <row r="32" spans="2:7" ht="15">
      <c r="B32" s="43" t="s">
        <v>38</v>
      </c>
      <c r="C32" s="31">
        <f>C17+C30</f>
        <v>59.440000000000005</v>
      </c>
      <c r="D32" s="31">
        <f>D17+D30</f>
        <v>150.07999999999998</v>
      </c>
      <c r="E32" s="31">
        <f>E17+E30</f>
        <v>209.51999999999998</v>
      </c>
      <c r="F32" s="32"/>
      <c r="G32" s="33">
        <f>G17+G30</f>
        <v>0.18750000000000003</v>
      </c>
    </row>
    <row r="33" ht="15">
      <c r="E33" s="44">
        <f>C32/E32</f>
        <v>0.28369606720122187</v>
      </c>
    </row>
    <row r="35" spans="1:9" ht="15" customHeight="1">
      <c r="A35" s="45" t="s">
        <v>39</v>
      </c>
      <c r="B35" s="45"/>
      <c r="C35" s="45"/>
      <c r="D35" s="45"/>
      <c r="E35" s="45"/>
      <c r="F35" s="45"/>
      <c r="G35" s="45"/>
      <c r="H35" s="45"/>
      <c r="I35" s="37"/>
    </row>
    <row r="36" spans="1:9" ht="15" customHeight="1">
      <c r="A36" s="45"/>
      <c r="B36" s="45"/>
      <c r="C36" s="45"/>
      <c r="D36" s="45"/>
      <c r="E36" s="45"/>
      <c r="F36" s="45"/>
      <c r="G36" s="45"/>
      <c r="H36" s="45"/>
      <c r="I36" s="37"/>
    </row>
    <row r="37" spans="1:9" ht="15" customHeight="1">
      <c r="A37" s="45"/>
      <c r="B37" s="45"/>
      <c r="C37" s="45"/>
      <c r="D37" s="45"/>
      <c r="E37" s="45"/>
      <c r="F37" s="45"/>
      <c r="G37" s="45"/>
      <c r="H37" s="45"/>
      <c r="I37" s="37"/>
    </row>
    <row r="38" spans="1:9" ht="15" customHeight="1">
      <c r="A38" s="45"/>
      <c r="B38" s="45"/>
      <c r="C38" s="45"/>
      <c r="D38" s="45"/>
      <c r="E38" s="45"/>
      <c r="F38" s="45"/>
      <c r="G38" s="45"/>
      <c r="H38" s="45"/>
      <c r="I38" s="37"/>
    </row>
    <row r="39" spans="1:9" ht="15" customHeight="1">
      <c r="A39" s="45"/>
      <c r="B39" s="45"/>
      <c r="C39" s="45"/>
      <c r="D39" s="45"/>
      <c r="E39" s="45"/>
      <c r="F39" s="45"/>
      <c r="G39" s="45"/>
      <c r="H39" s="45"/>
      <c r="I39" s="37"/>
    </row>
    <row r="40" spans="1:9" ht="15" customHeight="1">
      <c r="A40" s="45"/>
      <c r="B40" s="45"/>
      <c r="C40" s="45"/>
      <c r="D40" s="45"/>
      <c r="E40" s="45"/>
      <c r="F40" s="45"/>
      <c r="G40" s="45"/>
      <c r="H40" s="45"/>
      <c r="I40" s="37"/>
    </row>
  </sheetData>
  <mergeCells count="1">
    <mergeCell ref="A35:H40"/>
  </mergeCells>
  <printOptions/>
  <pageMargins left="0.39375" right="0" top="0.5118055555555556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Krastins</dc:creator>
  <cp:keywords/>
  <dc:description/>
  <cp:lastModifiedBy>7</cp:lastModifiedBy>
  <cp:lastPrinted>2008-01-15T11:51:29Z</cp:lastPrinted>
  <dcterms:created xsi:type="dcterms:W3CDTF">2000-09-10T17:49:05Z</dcterms:created>
  <dcterms:modified xsi:type="dcterms:W3CDTF">2007-02-26T15:21:15Z</dcterms:modified>
  <cp:category/>
  <cp:version/>
  <cp:contentType/>
  <cp:contentStatus/>
  <cp:revision>1</cp:revision>
</cp:coreProperties>
</file>